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2025-2026" sheetId="1" r:id="rId1"/>
  </sheets>
  <calcPr calcId="152511"/>
</workbook>
</file>

<file path=xl/calcChain.xml><?xml version="1.0" encoding="utf-8"?>
<calcChain xmlns="http://schemas.openxmlformats.org/spreadsheetml/2006/main">
  <c r="H30" i="1" l="1"/>
  <c r="H17" i="1" l="1"/>
  <c r="H16" i="1" s="1"/>
  <c r="E17" i="1"/>
  <c r="H19" i="1"/>
  <c r="E19" i="1"/>
  <c r="H23" i="1"/>
  <c r="E23" i="1"/>
  <c r="H25" i="1"/>
  <c r="E25" i="1"/>
  <c r="E22" i="1" s="1"/>
  <c r="H22" i="1" l="1"/>
  <c r="H21" i="1" s="1"/>
  <c r="E21" i="1"/>
  <c r="E16" i="1"/>
  <c r="C20" i="1"/>
  <c r="H34" i="1" l="1"/>
  <c r="H33" i="1" s="1"/>
  <c r="H32" i="1" s="1"/>
  <c r="G35" i="1" l="1"/>
  <c r="G34" i="1" s="1"/>
  <c r="F35" i="1"/>
  <c r="F34" i="1" s="1"/>
  <c r="E34" i="1"/>
  <c r="E33" i="1" s="1"/>
  <c r="E32" i="1" s="1"/>
  <c r="E30" i="1" s="1"/>
  <c r="E29" i="1" s="1"/>
  <c r="E28" i="1" s="1"/>
  <c r="G32" i="1"/>
  <c r="G31" i="1" s="1"/>
  <c r="G30" i="1" s="1"/>
  <c r="G29" i="1" s="1"/>
  <c r="G28" i="1" s="1"/>
  <c r="G27" i="1" s="1"/>
  <c r="G26" i="1" s="1"/>
  <c r="F32" i="1"/>
  <c r="F31" i="1" s="1"/>
  <c r="F30" i="1" s="1"/>
  <c r="F29" i="1" s="1"/>
  <c r="F28" i="1" s="1"/>
  <c r="F27" i="1" s="1"/>
  <c r="F26" i="1" s="1"/>
  <c r="C28" i="1"/>
  <c r="C26" i="1"/>
  <c r="G25" i="1"/>
  <c r="G24" i="1" s="1"/>
  <c r="F24" i="1"/>
  <c r="C24" i="1"/>
  <c r="D20" i="1"/>
  <c r="D18" i="1"/>
  <c r="E27" i="1" l="1"/>
  <c r="E15" i="1" s="1"/>
  <c r="E14" i="1" s="1"/>
  <c r="F23" i="1"/>
  <c r="F22" i="1" s="1"/>
  <c r="F21" i="1" s="1"/>
  <c r="F20" i="1" s="1"/>
  <c r="F19" i="1" s="1"/>
  <c r="F18" i="1" s="1"/>
  <c r="F17" i="1" s="1"/>
  <c r="F16" i="1" s="1"/>
  <c r="F15" i="1" s="1"/>
  <c r="G23" i="1"/>
  <c r="G22" i="1" s="1"/>
  <c r="G21" i="1" s="1"/>
  <c r="G20" i="1" s="1"/>
  <c r="G19" i="1" s="1"/>
  <c r="G18" i="1" s="1"/>
  <c r="G17" i="1" s="1"/>
  <c r="G16" i="1" s="1"/>
  <c r="G15" i="1" s="1"/>
  <c r="C23" i="1"/>
  <c r="C22" i="1" s="1"/>
  <c r="D28" i="1"/>
  <c r="D17" i="1"/>
  <c r="H29" i="1" l="1"/>
  <c r="H28" i="1" s="1"/>
  <c r="H27" i="1" s="1"/>
  <c r="H15" i="1" s="1"/>
  <c r="H14" i="1" s="1"/>
  <c r="D24" i="1" l="1"/>
  <c r="D23" i="1" s="1"/>
  <c r="D22" i="1" s="1"/>
  <c r="D16" i="1" s="1"/>
  <c r="D15" i="1" s="1"/>
</calcChain>
</file>

<file path=xl/sharedStrings.xml><?xml version="1.0" encoding="utf-8"?>
<sst xmlns="http://schemas.openxmlformats.org/spreadsheetml/2006/main" count="56" uniqueCount="56">
  <si>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</si>
  <si>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</si>
  <si>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040 00 00 00 00 00 0000 000</t>
  </si>
  <si>
    <t>Администрация города Пыть-Яха исполнительно-распорядительный орган муниципального образования</t>
  </si>
  <si>
    <t>040 01 00 00 00 00 0000 000</t>
  </si>
  <si>
    <t>040 01 02 00 00 00 0000 000</t>
  </si>
  <si>
    <t>Кредиты кредитных организаций в валюте Российской Федерации</t>
  </si>
  <si>
    <t>040 01 02 00 00 04 0000 710</t>
  </si>
  <si>
    <t>040 01 02 00 00 04 0000 810</t>
  </si>
  <si>
    <t>040 01 05 00 00 00 0000 000</t>
  </si>
  <si>
    <t>040 01 05 00 00 00 0000 500</t>
  </si>
  <si>
    <t>040 01 05 02 00 00 0000 500</t>
  </si>
  <si>
    <t>Увеличение прочих остатков средств бюджетов</t>
  </si>
  <si>
    <t>040 01 05 02 01 00 0000 510</t>
  </si>
  <si>
    <t>040 01 05 02 01 04 0000 510</t>
  </si>
  <si>
    <t>040 01 05 00 00 00 0000 600</t>
  </si>
  <si>
    <t>040 01 05 02 00 00 0000 600</t>
  </si>
  <si>
    <t>Уменьшение прочих остатков средств бюджетов</t>
  </si>
  <si>
    <t>040 01 05 02 01 00 0000 610</t>
  </si>
  <si>
    <t>040 01 05 02 01 04 0000 610</t>
  </si>
  <si>
    <t>040 01 02 00 00 00 0000 700</t>
  </si>
  <si>
    <t>040 01 02 00 00 00 0000 800</t>
  </si>
  <si>
    <t>(тыс. рублей)</t>
  </si>
  <si>
    <t>утвержденный план</t>
  </si>
  <si>
    <t>уточнения</t>
  </si>
  <si>
    <t>040 01 03 00 00 00 0000 000</t>
  </si>
  <si>
    <t>040 01 03 01 00 00 0000 800</t>
  </si>
  <si>
    <t>040 01 03 01 00 04 0000 810</t>
  </si>
  <si>
    <t>040 01 03 01 00 00 0000 700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</si>
  <si>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</si>
  <si>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</si>
  <si>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</si>
  <si>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</si>
  <si>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</si>
  <si>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</si>
  <si>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</si>
  <si>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</si>
  <si>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</si>
  <si>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</si>
  <si>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</si>
  <si>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</si>
  <si>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</si>
  <si>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040 01 03 01 00 00 0000 000</t>
  </si>
  <si>
    <t>040 01 03 01 00 04 0000 710</t>
  </si>
  <si>
    <t>Сумма на  год</t>
  </si>
  <si>
    <t>к решению Думы города Пыть-Яха</t>
  </si>
  <si>
    <t>от ___________ № _____</t>
  </si>
  <si>
    <t>2026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</si>
  <si>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</si>
  <si>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</si>
  <si>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</si>
  <si>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остатков средств бюджетов</t>
  </si>
  <si>
    <t>Уменьшение остатков средств бюджетов</t>
  </si>
  <si>
    <t>2027 год</t>
  </si>
  <si>
    <t>Источники внутреннего финансирования дефицита бюджета
 города Пыть-Яха на плановый период 2026 и 2027 годов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</si>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</sst>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&quot;&quot;###,##0.0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0">
    <xf numFmtId="0" fontId="0" fillId="0" borderId="0" xfId="0"/>
    <xf numFmtId="0" fontId="1" fillId="0" borderId="0" xfId="0" applyFon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2" applyNumberFormat="1" applyFont="1" applyBorder="1" applyAlignment="1">
      <alignment wrapText="1"/>
    </xf>
    <xf numFmtId="164" fontId="3" fillId="0" borderId="1" xfId="1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5" fillId="0" borderId="0" xfId="0" applyFont="1"/>
    <xf numFmtId="164" fontId="3" fillId="0" borderId="1" xfId="2" applyNumberFormat="1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 wrapText="1"/>
    </xf>
    <xf numFmtId="0" fontId="3" fillId="0" borderId="1" xfId="2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left" wrapText="1"/>
    </xf>
    <xf numFmtId="0" fontId="3" fillId="0" borderId="1" xfId="2" applyFont="1" applyBorder="1" applyAlignment="1">
      <alignment vertical="top" wrapText="1"/>
    </xf>
    <xf numFmtId="0" fontId="3" fillId="0" borderId="1" xfId="2" applyFont="1" applyBorder="1" applyAlignment="1">
      <alignment wrapText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right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center" wrapText="1"/>
    </xf>
    <xf numFmtId="0" fontId="7" fillId="0" borderId="7" xfId="0" applyFont="1" applyBorder="1" applyAlignment="1">
      <alignment horizontal="right"/>
    </xf>
  </cellXfs>
  <cellStyles count="3">
    <cellStyle name="Обычный" xfId="0" builtinId="0"/>
    <cellStyle name="Обычный 2 2" xfId="1"/>
    <cellStyle name="Обычный 3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zoomScaleNormal="100" zoomScaleSheetLayoutView="100" workbookViewId="0">
      <selection activeCell="H14" sqref="H14"/>
    </sheetView>
  </sheetViews>
  <sheetFormatPr defaultRowHeight="12.75" x14ac:dyDescent="0.2"/>
  <cols>
    <col min="1" max="1" width="22.28515625" style="6" customWidth="1"/>
    <col min="2" max="2" width="51.140625" style="6" customWidth="1"/>
    <col min="3" max="4" width="13.140625" style="6" hidden="1" customWidth="1"/>
    <col min="5" max="5" width="13.140625" style="6" customWidth="1"/>
    <col min="6" max="7" width="13.140625" style="6" hidden="1" customWidth="1"/>
    <col min="8" max="8" width="13.140625" style="6" customWidth="1"/>
    <col min="9" max="9" width="3.28515625" style="6" customWidth="1"/>
    <col min="10" max="16384" width="9.140625" style="6"/>
  </cols>
  <sheetData>
    <row r="1" spans="1:8" s="1" customFormat="1" ht="18.75" x14ac:dyDescent="0.2">
      <c r="H1" s="14" t="s">
        <v>55</v>
      </c>
    </row>
    <row r="2" spans="1:8" s="1" customFormat="1" ht="18.75" x14ac:dyDescent="0.2">
      <c r="H2" s="14" t="s">
        <v>45</v>
      </c>
    </row>
    <row r="3" spans="1:8" s="1" customFormat="1" ht="18.75" x14ac:dyDescent="0.3">
      <c r="H3" s="16" t="s">
        <v>46</v>
      </c>
    </row>
    <row r="4" spans="1:8" s="1" customFormat="1" x14ac:dyDescent="0.2"/>
    <row r="5" spans="1:8" s="1" customFormat="1" x14ac:dyDescent="0.2">
      <c r="A5" s="21"/>
      <c r="B5" s="21"/>
      <c r="C5" s="21"/>
    </row>
    <row r="6" spans="1:8" s="1" customFormat="1" x14ac:dyDescent="0.2">
      <c r="A6" s="22"/>
      <c r="B6" s="22"/>
      <c r="C6" s="22"/>
      <c r="D6" s="22"/>
      <c r="E6" s="22"/>
      <c r="F6" s="22"/>
      <c r="G6" s="22"/>
      <c r="H6" s="22"/>
    </row>
    <row r="7" spans="1:8" s="1" customFormat="1" ht="39" customHeight="1" x14ac:dyDescent="0.3">
      <c r="A7" s="28" t="s">
        <v>54</v>
      </c>
      <c r="B7" s="28"/>
      <c r="C7" s="28"/>
      <c r="D7" s="28"/>
      <c r="E7" s="28"/>
      <c r="F7" s="28"/>
      <c r="G7" s="28"/>
      <c r="H7" s="28"/>
    </row>
    <row r="8" spans="1:8" s="1" customFormat="1" ht="12" customHeight="1" x14ac:dyDescent="0.3">
      <c r="A8" s="15"/>
      <c r="B8" s="15"/>
      <c r="C8" s="15"/>
      <c r="D8" s="15"/>
      <c r="E8" s="15"/>
      <c r="F8" s="15"/>
      <c r="G8" s="15"/>
      <c r="H8" s="15"/>
    </row>
    <row r="9" spans="1:8" s="1" customFormat="1" x14ac:dyDescent="0.2">
      <c r="A9" s="22"/>
      <c r="B9" s="22"/>
      <c r="C9" s="22"/>
      <c r="D9" s="22"/>
      <c r="E9" s="22"/>
      <c r="F9" s="22"/>
      <c r="G9" s="22"/>
      <c r="H9" s="22"/>
    </row>
    <row r="10" spans="1:8" s="1" customFormat="1" ht="18.75" customHeight="1" x14ac:dyDescent="0.3">
      <c r="E10" s="29" t="s">
        <v>22</v>
      </c>
      <c r="F10" s="29"/>
      <c r="G10" s="29"/>
      <c r="H10" s="29"/>
    </row>
    <row r="11" spans="1:8" s="1" customFormat="1" ht="31.5" customHeight="1" x14ac:dyDescent="0.2">
      <c r="A11" s="23" t="s">
        <v>0</v>
      </c>
      <c r="B11" s="23" t="s">
        <v>1</v>
      </c>
      <c r="C11" s="25" t="s">
        <v>44</v>
      </c>
      <c r="D11" s="26"/>
      <c r="E11" s="26"/>
      <c r="F11" s="26"/>
      <c r="G11" s="26"/>
      <c r="H11" s="27"/>
    </row>
    <row r="12" spans="1:8" s="1" customFormat="1" ht="31.5" customHeight="1" x14ac:dyDescent="0.2">
      <c r="A12" s="24"/>
      <c r="B12" s="24"/>
      <c r="C12" s="18"/>
      <c r="D12" s="19"/>
      <c r="E12" s="2" t="s">
        <v>47</v>
      </c>
      <c r="F12" s="19"/>
      <c r="G12" s="19"/>
      <c r="H12" s="20" t="s">
        <v>53</v>
      </c>
    </row>
    <row r="13" spans="1:8" s="1" customFormat="1" ht="23.25" customHeight="1" x14ac:dyDescent="0.2">
      <c r="A13" s="9">
        <v>1</v>
      </c>
      <c r="B13" s="9">
        <v>2</v>
      </c>
      <c r="C13" s="2" t="s">
        <v>23</v>
      </c>
      <c r="D13" s="8" t="s">
        <v>24</v>
      </c>
      <c r="E13" s="2">
        <v>3</v>
      </c>
      <c r="F13" s="2"/>
      <c r="G13" s="2"/>
      <c r="H13" s="2">
        <v>4</v>
      </c>
    </row>
    <row r="14" spans="1:8" s="1" customFormat="1" ht="25.5" x14ac:dyDescent="0.2">
      <c r="A14" s="9" t="s">
        <v>2</v>
      </c>
      <c r="B14" s="10" t="s">
        <v>3</v>
      </c>
      <c r="C14" s="9">
        <v>6</v>
      </c>
      <c r="D14" s="9">
        <v>7</v>
      </c>
      <c r="E14" s="17">
        <f>E15</f>
        <v>179000.3</v>
      </c>
      <c r="F14" s="9">
        <v>9</v>
      </c>
      <c r="G14" s="9">
        <v>10</v>
      </c>
      <c r="H14" s="17">
        <f>H15</f>
        <v>180038.6</v>
      </c>
    </row>
    <row r="15" spans="1:8" ht="25.5" x14ac:dyDescent="0.2">
      <c r="A15" s="9" t="s">
        <v>4</v>
      </c>
      <c r="B15" s="10" t="s">
        <v>29</v>
      </c>
      <c r="C15" s="3"/>
      <c r="D15" s="3">
        <f t="shared" ref="D15" si="0">D16</f>
        <v>0</v>
      </c>
      <c r="E15" s="3">
        <f>E16+E21+E27</f>
        <v>179000.3</v>
      </c>
      <c r="F15" s="3">
        <f t="shared" ref="F15:H15" si="1">F16+F21+F27</f>
        <v>0</v>
      </c>
      <c r="G15" s="3">
        <f t="shared" si="1"/>
        <v>0</v>
      </c>
      <c r="H15" s="3">
        <f t="shared" si="1"/>
        <v>180038.6</v>
      </c>
    </row>
    <row r="16" spans="1:8" ht="25.5" x14ac:dyDescent="0.2">
      <c r="A16" s="9" t="s">
        <v>5</v>
      </c>
      <c r="B16" s="11" t="s">
        <v>6</v>
      </c>
      <c r="C16" s="3"/>
      <c r="D16" s="3">
        <f t="shared" ref="D16" si="2">D17+D28+D22</f>
        <v>0</v>
      </c>
      <c r="E16" s="3">
        <f>E17-E19</f>
        <v>201222.5</v>
      </c>
      <c r="F16" s="3">
        <f t="shared" ref="F16:H16" si="3">F17-F19</f>
        <v>0</v>
      </c>
      <c r="G16" s="3">
        <f t="shared" si="3"/>
        <v>0</v>
      </c>
      <c r="H16" s="3">
        <f t="shared" si="3"/>
        <v>180038.6</v>
      </c>
    </row>
    <row r="17" spans="1:8" ht="25.5" x14ac:dyDescent="0.2">
      <c r="A17" s="9" t="s">
        <v>20</v>
      </c>
      <c r="B17" s="11" t="s">
        <v>35</v>
      </c>
      <c r="C17" s="4"/>
      <c r="D17" s="4">
        <f>D18-D21</f>
        <v>0</v>
      </c>
      <c r="E17" s="4">
        <f>E18</f>
        <v>201222.5</v>
      </c>
      <c r="F17" s="4">
        <f t="shared" ref="F17:H17" si="4">F18</f>
        <v>8275219.7999999998</v>
      </c>
      <c r="G17" s="4">
        <f t="shared" si="4"/>
        <v>-23141.4</v>
      </c>
      <c r="H17" s="4">
        <f t="shared" si="4"/>
        <v>180038.6</v>
      </c>
    </row>
    <row r="18" spans="1:8" ht="25.5" x14ac:dyDescent="0.2">
      <c r="A18" s="9" t="s">
        <v>7</v>
      </c>
      <c r="B18" s="11" t="s">
        <v>48</v>
      </c>
      <c r="C18" s="3"/>
      <c r="D18" s="3">
        <f t="shared" ref="D18" si="5">D19</f>
        <v>0</v>
      </c>
      <c r="E18" s="4">
        <v>201222.5</v>
      </c>
      <c r="F18" s="3">
        <f>F19</f>
        <v>8275219.7999999998</v>
      </c>
      <c r="G18" s="3">
        <f t="shared" ref="G18:H19" si="6">G19</f>
        <v>-23141.4</v>
      </c>
      <c r="H18" s="3">
        <v>180038.6</v>
      </c>
    </row>
    <row r="19" spans="1:8" ht="25.5" x14ac:dyDescent="0.2">
      <c r="A19" s="9" t="s">
        <v>21</v>
      </c>
      <c r="B19" s="11" t="s">
        <v>36</v>
      </c>
      <c r="C19" s="7"/>
      <c r="D19" s="7">
        <v>0</v>
      </c>
      <c r="E19" s="4">
        <f>E20</f>
        <v>0</v>
      </c>
      <c r="F19" s="4">
        <f t="shared" ref="F19" si="7">F20</f>
        <v>8275219.7999999998</v>
      </c>
      <c r="G19" s="4">
        <f t="shared" si="6"/>
        <v>-23141.4</v>
      </c>
      <c r="H19" s="4">
        <f t="shared" si="6"/>
        <v>0</v>
      </c>
    </row>
    <row r="20" spans="1:8" ht="25.5" x14ac:dyDescent="0.2">
      <c r="A20" s="9" t="s">
        <v>8</v>
      </c>
      <c r="B20" s="11" t="s">
        <v>49</v>
      </c>
      <c r="C20" s="7">
        <f>C21</f>
        <v>0</v>
      </c>
      <c r="D20" s="7">
        <f t="shared" ref="D20" si="8">D21</f>
        <v>0</v>
      </c>
      <c r="E20" s="4">
        <v>0</v>
      </c>
      <c r="F20" s="7">
        <f>F21</f>
        <v>8275219.7999999998</v>
      </c>
      <c r="G20" s="7">
        <f t="shared" ref="G20:H21" si="9">G21</f>
        <v>-23141.4</v>
      </c>
      <c r="H20" s="7">
        <v>0</v>
      </c>
    </row>
    <row r="21" spans="1:8" ht="25.5" x14ac:dyDescent="0.2">
      <c r="A21" s="9" t="s">
        <v>25</v>
      </c>
      <c r="B21" s="11" t="s">
        <v>37</v>
      </c>
      <c r="C21" s="7">
        <v>0</v>
      </c>
      <c r="D21" s="7">
        <v>0</v>
      </c>
      <c r="E21" s="4">
        <f>E22</f>
        <v>-22222.2</v>
      </c>
      <c r="F21" s="4">
        <f t="shared" ref="F21" si="10">F22</f>
        <v>8275219.7999999998</v>
      </c>
      <c r="G21" s="4">
        <f t="shared" si="9"/>
        <v>-23141.4</v>
      </c>
      <c r="H21" s="4">
        <f t="shared" si="9"/>
        <v>0</v>
      </c>
    </row>
    <row r="22" spans="1:8" ht="28.5" customHeight="1" x14ac:dyDescent="0.2">
      <c r="A22" s="9" t="s">
        <v>42</v>
      </c>
      <c r="B22" s="11" t="s">
        <v>38</v>
      </c>
      <c r="C22" s="7">
        <f t="shared" ref="C22:D22" si="11">C23</f>
        <v>0</v>
      </c>
      <c r="D22" s="7">
        <f t="shared" si="11"/>
        <v>0</v>
      </c>
      <c r="E22" s="7">
        <f>E23-E25</f>
        <v>-22222.2</v>
      </c>
      <c r="F22" s="7">
        <f t="shared" ref="F22:H22" si="12">F23-F25</f>
        <v>8275219.7999999998</v>
      </c>
      <c r="G22" s="7">
        <f t="shared" si="12"/>
        <v>-23141.4</v>
      </c>
      <c r="H22" s="7">
        <f t="shared" si="12"/>
        <v>0</v>
      </c>
    </row>
    <row r="23" spans="1:8" ht="38.25" x14ac:dyDescent="0.2">
      <c r="A23" s="9" t="s">
        <v>28</v>
      </c>
      <c r="B23" s="11" t="s">
        <v>39</v>
      </c>
      <c r="C23" s="7">
        <f t="shared" ref="C23:G23" si="13">-C26+C24</f>
        <v>0</v>
      </c>
      <c r="D23" s="7">
        <f t="shared" si="13"/>
        <v>0</v>
      </c>
      <c r="E23" s="7">
        <f>E24</f>
        <v>0</v>
      </c>
      <c r="F23" s="7">
        <f t="shared" si="13"/>
        <v>8275219.7999999998</v>
      </c>
      <c r="G23" s="7">
        <f t="shared" si="13"/>
        <v>-23141.4</v>
      </c>
      <c r="H23" s="7">
        <f>H24</f>
        <v>0</v>
      </c>
    </row>
    <row r="24" spans="1:8" ht="38.25" x14ac:dyDescent="0.2">
      <c r="A24" s="9" t="s">
        <v>43</v>
      </c>
      <c r="B24" s="11" t="s">
        <v>40</v>
      </c>
      <c r="C24" s="7">
        <f t="shared" ref="C24:G26" si="14">C25</f>
        <v>0</v>
      </c>
      <c r="D24" s="7">
        <f t="shared" si="14"/>
        <v>0</v>
      </c>
      <c r="E24" s="7">
        <v>0</v>
      </c>
      <c r="F24" s="7">
        <f t="shared" si="14"/>
        <v>0</v>
      </c>
      <c r="G24" s="7">
        <f t="shared" si="14"/>
        <v>0</v>
      </c>
      <c r="H24" s="7">
        <v>0</v>
      </c>
    </row>
    <row r="25" spans="1:8" ht="38.25" x14ac:dyDescent="0.2">
      <c r="A25" s="9" t="s">
        <v>26</v>
      </c>
      <c r="B25" s="10" t="s">
        <v>41</v>
      </c>
      <c r="C25" s="7">
        <v>0</v>
      </c>
      <c r="D25" s="7">
        <v>0</v>
      </c>
      <c r="E25" s="7">
        <f>E26</f>
        <v>22222.2</v>
      </c>
      <c r="F25" s="7">
        <v>0</v>
      </c>
      <c r="G25" s="7">
        <f t="shared" ref="G25" si="15">H25-F25</f>
        <v>0</v>
      </c>
      <c r="H25" s="7">
        <f>H26</f>
        <v>0</v>
      </c>
    </row>
    <row r="26" spans="1:8" ht="38.25" x14ac:dyDescent="0.2">
      <c r="A26" s="9" t="s">
        <v>27</v>
      </c>
      <c r="B26" s="10" t="s">
        <v>50</v>
      </c>
      <c r="C26" s="7">
        <f t="shared" si="14"/>
        <v>0</v>
      </c>
      <c r="D26" s="7">
        <v>0</v>
      </c>
      <c r="E26" s="7">
        <v>22222.2</v>
      </c>
      <c r="F26" s="7">
        <f t="shared" si="14"/>
        <v>-8275219.7999999998</v>
      </c>
      <c r="G26" s="7">
        <f t="shared" si="14"/>
        <v>23141.4</v>
      </c>
      <c r="H26" s="7">
        <v>0</v>
      </c>
    </row>
    <row r="27" spans="1:8" ht="25.5" x14ac:dyDescent="0.2">
      <c r="A27" s="9" t="s">
        <v>9</v>
      </c>
      <c r="B27" s="11" t="s">
        <v>30</v>
      </c>
      <c r="C27" s="7">
        <v>0</v>
      </c>
      <c r="D27" s="7">
        <v>0</v>
      </c>
      <c r="E27" s="7">
        <f>E28+E32</f>
        <v>0</v>
      </c>
      <c r="F27" s="7">
        <f t="shared" ref="F27:H27" si="16">F28+F32</f>
        <v>-8275219.7999999998</v>
      </c>
      <c r="G27" s="7">
        <f t="shared" si="16"/>
        <v>23141.4</v>
      </c>
      <c r="H27" s="7">
        <f t="shared" si="16"/>
        <v>0</v>
      </c>
    </row>
    <row r="28" spans="1:8" x14ac:dyDescent="0.2">
      <c r="A28" s="9" t="s">
        <v>10</v>
      </c>
      <c r="B28" s="12" t="s">
        <v>51</v>
      </c>
      <c r="C28" s="3">
        <f t="shared" ref="C28:H29" si="17">C29</f>
        <v>0</v>
      </c>
      <c r="D28" s="3">
        <f t="shared" si="17"/>
        <v>0</v>
      </c>
      <c r="E28" s="3">
        <f t="shared" si="17"/>
        <v>-5373307.7999999998</v>
      </c>
      <c r="F28" s="3">
        <f t="shared" si="17"/>
        <v>-4137609.9</v>
      </c>
      <c r="G28" s="3">
        <f t="shared" si="17"/>
        <v>11570.7</v>
      </c>
      <c r="H28" s="3">
        <f t="shared" si="17"/>
        <v>-5241384.8</v>
      </c>
    </row>
    <row r="29" spans="1:8" x14ac:dyDescent="0.2">
      <c r="A29" s="9" t="s">
        <v>11</v>
      </c>
      <c r="B29" s="12" t="s">
        <v>12</v>
      </c>
      <c r="C29" s="3"/>
      <c r="D29" s="3"/>
      <c r="E29" s="3">
        <f>E30</f>
        <v>-5373307.7999999998</v>
      </c>
      <c r="F29" s="3">
        <f t="shared" si="17"/>
        <v>-4137609.9</v>
      </c>
      <c r="G29" s="3">
        <f t="shared" si="17"/>
        <v>11570.7</v>
      </c>
      <c r="H29" s="3">
        <f t="shared" si="17"/>
        <v>-5241384.8</v>
      </c>
    </row>
    <row r="30" spans="1:8" x14ac:dyDescent="0.2">
      <c r="A30" s="9" t="s">
        <v>13</v>
      </c>
      <c r="B30" s="12" t="s">
        <v>31</v>
      </c>
      <c r="C30" s="3"/>
      <c r="D30" s="3"/>
      <c r="E30" s="3">
        <f t="shared" ref="E30:G32" si="18">E31</f>
        <v>-5373307.7999999998</v>
      </c>
      <c r="F30" s="3">
        <f t="shared" si="18"/>
        <v>-4137609.9</v>
      </c>
      <c r="G30" s="3">
        <f t="shared" si="18"/>
        <v>11570.7</v>
      </c>
      <c r="H30" s="3">
        <f>H31</f>
        <v>-5241384.8</v>
      </c>
    </row>
    <row r="31" spans="1:8" ht="25.5" x14ac:dyDescent="0.2">
      <c r="A31" s="9" t="s">
        <v>14</v>
      </c>
      <c r="B31" s="12" t="s">
        <v>32</v>
      </c>
      <c r="C31" s="3"/>
      <c r="D31" s="3"/>
      <c r="E31" s="3">
        <v>-5373307.7999999998</v>
      </c>
      <c r="F31" s="3">
        <f t="shared" si="18"/>
        <v>-4137609.9</v>
      </c>
      <c r="G31" s="3">
        <f t="shared" si="18"/>
        <v>11570.7</v>
      </c>
      <c r="H31" s="3">
        <v>-5241384.8</v>
      </c>
    </row>
    <row r="32" spans="1:8" x14ac:dyDescent="0.2">
      <c r="A32" s="9" t="s">
        <v>15</v>
      </c>
      <c r="B32" s="12" t="s">
        <v>52</v>
      </c>
      <c r="C32" s="3"/>
      <c r="D32" s="3"/>
      <c r="E32" s="3">
        <f t="shared" si="18"/>
        <v>5373307.7999999998</v>
      </c>
      <c r="F32" s="3">
        <f t="shared" si="18"/>
        <v>-4137609.9</v>
      </c>
      <c r="G32" s="3">
        <f t="shared" si="18"/>
        <v>11570.7</v>
      </c>
      <c r="H32" s="3">
        <f>H33</f>
        <v>5241384.8</v>
      </c>
    </row>
    <row r="33" spans="1:8" x14ac:dyDescent="0.2">
      <c r="A33" s="5" t="s">
        <v>16</v>
      </c>
      <c r="B33" s="13" t="s">
        <v>17</v>
      </c>
      <c r="C33" s="3"/>
      <c r="D33" s="3"/>
      <c r="E33" s="3">
        <f>E34</f>
        <v>5373307.7999999998</v>
      </c>
      <c r="F33" s="3">
        <v>-4137609.9</v>
      </c>
      <c r="G33" s="3">
        <v>11570.7</v>
      </c>
      <c r="H33" s="3">
        <f>H34</f>
        <v>5241384.8</v>
      </c>
    </row>
    <row r="34" spans="1:8" x14ac:dyDescent="0.2">
      <c r="A34" s="5" t="s">
        <v>18</v>
      </c>
      <c r="B34" s="13" t="s">
        <v>33</v>
      </c>
      <c r="C34" s="3"/>
      <c r="D34" s="3"/>
      <c r="E34" s="3">
        <f>E35</f>
        <v>5373307.7999999998</v>
      </c>
      <c r="F34" s="3" t="e">
        <f t="shared" ref="F34:G34" si="19">F35</f>
        <v>#REF!</v>
      </c>
      <c r="G34" s="3" t="e">
        <f t="shared" si="19"/>
        <v>#REF!</v>
      </c>
      <c r="H34" s="3">
        <f>H35</f>
        <v>5241384.8</v>
      </c>
    </row>
    <row r="35" spans="1:8" ht="25.5" x14ac:dyDescent="0.2">
      <c r="A35" s="5" t="s">
        <v>19</v>
      </c>
      <c r="B35" s="13" t="s">
        <v>34</v>
      </c>
      <c r="C35" s="3"/>
      <c r="D35" s="3"/>
      <c r="E35" s="3">
        <v>5373307.7999999998</v>
      </c>
      <c r="F35" s="3" t="e">
        <f>#REF!</f>
        <v>#REF!</v>
      </c>
      <c r="G35" s="3" t="e">
        <f>#REF!</f>
        <v>#REF!</v>
      </c>
      <c r="H35" s="3">
        <v>5241384.8</v>
      </c>
    </row>
  </sheetData>
  <mergeCells count="8">
    <mergeCell ref="A5:C5"/>
    <mergeCell ref="A6:H6"/>
    <mergeCell ref="A11:A12"/>
    <mergeCell ref="B11:B12"/>
    <mergeCell ref="A9:H9"/>
    <mergeCell ref="C11:H11"/>
    <mergeCell ref="A7:H7"/>
    <mergeCell ref="E10:H10"/>
  </mergeCells>
  <printOptions horizontalCentered="1"/>
  <pageMargins left="0.39370078740157483" right="0.39370078740157483" top="0.78740157480314965" bottom="0.78740157480314965" header="0.39370078740157483" footer="0.19685039370078741"/>
  <pageSetup paperSize="9" scale="93" firstPageNumber="139" orientation="portrait" useFirstPageNumber="1" r:id="rId1"/>
  <headerFooter>
    <oddHeader>&amp;R&amp;"Times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2024-11-14T12:02:48Z</dcterms:modified>
</cp:coreProperties>
</file>